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1970" windowHeight="6495" activeTab="0"/>
  </bookViews>
  <sheets>
    <sheet name="Version" sheetId="1" r:id="rId1"/>
    <sheet name="MH-32 re=100K" sheetId="2" r:id="rId2"/>
  </sheets>
  <definedNames/>
  <calcPr fullCalcOnLoad="1"/>
</workbook>
</file>

<file path=xl/sharedStrings.xml><?xml version="1.0" encoding="utf-8"?>
<sst xmlns="http://schemas.openxmlformats.org/spreadsheetml/2006/main" count="32" uniqueCount="27">
  <si>
    <t>Profils</t>
  </si>
  <si>
    <t>Positions</t>
  </si>
  <si>
    <t>MH-32</t>
  </si>
  <si>
    <t>Corde emplanture [mm]</t>
  </si>
  <si>
    <t>Envergure [mm]</t>
  </si>
  <si>
    <t>Corde</t>
  </si>
  <si>
    <t>1/2 envergure</t>
  </si>
  <si>
    <t>Cordes théorique</t>
  </si>
  <si>
    <t>Calcul de la distribution de portance</t>
  </si>
  <si>
    <t>Nb Reynolds</t>
  </si>
  <si>
    <t>Vitesse de vol [Kmh]</t>
  </si>
  <si>
    <t>Re "2"</t>
  </si>
  <si>
    <t xml:space="preserve">Arrondi à </t>
  </si>
  <si>
    <t xml:space="preserve">Avec la participation de maître JCT </t>
  </si>
  <si>
    <t>Version 01</t>
  </si>
  <si>
    <t>Calcul de base de l'aile elliptique</t>
  </si>
  <si>
    <t>Version 02</t>
  </si>
  <si>
    <t>Calcul des coefficient de portance Cl avec XFLR5</t>
  </si>
  <si>
    <t>Version 03</t>
  </si>
  <si>
    <t>Re "6"</t>
  </si>
  <si>
    <t>Cl "2"</t>
  </si>
  <si>
    <t>Ratio "2"</t>
  </si>
  <si>
    <t>Cl "6"</t>
  </si>
  <si>
    <t>Ratio "6"</t>
  </si>
  <si>
    <t>Version 04</t>
  </si>
  <si>
    <t>Correction de coefficient de portance CL avec le parametre Panel à 140</t>
  </si>
  <si>
    <t>Rajout distribution de la portance à 6°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</si>
</sst>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-40C]dddd\ d\ mmmm\ yyyy"/>
  </numFmts>
  <fonts count="1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3"/>
      <name val="Arial"/>
      <family val="0"/>
    </font>
    <font>
      <sz val="10"/>
      <color indexed="11"/>
      <name val="Arial"/>
      <family val="0"/>
    </font>
    <font>
      <sz val="10"/>
      <color indexed="20"/>
      <name val="Arial"/>
      <family val="0"/>
    </font>
    <font>
      <b/>
      <i/>
      <sz val="10"/>
      <color indexed="10"/>
      <name val="Arial"/>
      <family val="0"/>
    </font>
    <font>
      <b/>
      <i/>
      <sz val="10"/>
      <name val="Arial"/>
      <family val="2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1" fontId="0" fillId="2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2" borderId="0" xfId="0" applyFill="1" applyAlignment="1">
      <alignment/>
    </xf>
    <xf numFmtId="0" fontId="1" fillId="0" borderId="7" xfId="0" applyFont="1" applyBorder="1" applyAlignment="1">
      <alignment horizontal="center"/>
    </xf>
    <xf numFmtId="0" fontId="0" fillId="0" borderId="2" xfId="0" applyFill="1" applyBorder="1" applyAlignment="1">
      <alignment/>
    </xf>
    <xf numFmtId="164" fontId="0" fillId="0" borderId="2" xfId="0" applyNumberFormat="1" applyFill="1" applyBorder="1" applyAlignment="1">
      <alignment/>
    </xf>
    <xf numFmtId="0" fontId="1" fillId="0" borderId="6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Distribution de portance</a:t>
            </a:r>
          </a:p>
        </c:rich>
      </c:tx>
      <c:layout>
        <c:manualLayout>
          <c:xMode val="factor"/>
          <c:yMode val="factor"/>
          <c:x val="-0.0012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85"/>
          <c:w val="0.77825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v>Ellipse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'MH-32 re=100K'!$B$18:$B$181</c:f>
              <c:numCache/>
            </c:numRef>
          </c:xVal>
          <c:yVal>
            <c:numRef>
              <c:f>'MH-32 re=100K'!$C$18:$C$181</c:f>
              <c:numCache/>
            </c:numRef>
          </c:yVal>
          <c:smooth val="0"/>
        </c:ser>
        <c:ser>
          <c:idx val="1"/>
          <c:order val="1"/>
          <c:tx>
            <c:v>2°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'MH-32 re=100K'!$C$10:$C$14</c:f>
              <c:numCache/>
            </c:numRef>
          </c:xVal>
          <c:yVal>
            <c:numRef>
              <c:f>'MH-32 re=100K'!$G$10:$G$14</c:f>
              <c:numCache/>
            </c:numRef>
          </c:yVal>
          <c:smooth val="1"/>
        </c:ser>
        <c:ser>
          <c:idx val="2"/>
          <c:order val="2"/>
          <c:tx>
            <c:v>6°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'MH-32 re=100K'!$C$10:$C$14</c:f>
              <c:numCache/>
            </c:numRef>
          </c:xVal>
          <c:yVal>
            <c:numRef>
              <c:f>'MH-32 re=100K'!$J$10:$J$14</c:f>
              <c:numCache/>
            </c:numRef>
          </c:yVal>
          <c:smooth val="0"/>
        </c:ser>
        <c:axId val="18164312"/>
        <c:axId val="29261081"/>
      </c:scatterChart>
      <c:valAx>
        <c:axId val="18164312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au centre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61081"/>
        <c:crosses val="autoZero"/>
        <c:crossBetween val="midCat"/>
        <c:dispUnits/>
      </c:valAx>
      <c:valAx>
        <c:axId val="2926108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Corde - Portance équivalente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8164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15</xdr:row>
      <xdr:rowOff>114300</xdr:rowOff>
    </xdr:from>
    <xdr:to>
      <xdr:col>11</xdr:col>
      <xdr:colOff>542925</xdr:colOff>
      <xdr:row>180</xdr:row>
      <xdr:rowOff>114300</xdr:rowOff>
    </xdr:to>
    <xdr:graphicFrame>
      <xdr:nvGraphicFramePr>
        <xdr:cNvPr id="1" name="Chart 2"/>
        <xdr:cNvGraphicFramePr/>
      </xdr:nvGraphicFramePr>
      <xdr:xfrm>
        <a:off x="3181350" y="2695575"/>
        <a:ext cx="5543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B7" sqref="B7"/>
    </sheetView>
  </sheetViews>
  <sheetFormatPr defaultColWidth="11.421875" defaultRowHeight="12.75"/>
  <cols>
    <col min="1" max="1" width="13.57421875" style="0" customWidth="1"/>
    <col min="2" max="2" width="61.421875" style="0" bestFit="1" customWidth="1"/>
    <col min="3" max="3" width="11.421875" style="44" customWidth="1"/>
  </cols>
  <sheetData>
    <row r="1" ht="18">
      <c r="A1" s="22" t="s">
        <v>8</v>
      </c>
    </row>
    <row r="4" spans="1:2" ht="12.75">
      <c r="A4" t="s">
        <v>14</v>
      </c>
      <c r="B4" t="s">
        <v>15</v>
      </c>
    </row>
    <row r="5" spans="1:2" ht="12.75">
      <c r="A5" t="s">
        <v>16</v>
      </c>
      <c r="B5" t="s">
        <v>17</v>
      </c>
    </row>
    <row r="6" spans="1:3" ht="12.75">
      <c r="A6" t="s">
        <v>18</v>
      </c>
      <c r="B6" t="s">
        <v>25</v>
      </c>
      <c r="C6" s="44">
        <v>40011</v>
      </c>
    </row>
    <row r="7" spans="1:3" ht="12.75">
      <c r="A7" t="s">
        <v>24</v>
      </c>
      <c r="B7" t="s">
        <v>26</v>
      </c>
      <c r="C7" s="44">
        <v>40011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1"/>
  <sheetViews>
    <sheetView workbookViewId="0" topLeftCell="A7">
      <selection activeCell="J6" sqref="J6"/>
    </sheetView>
  </sheetViews>
  <sheetFormatPr defaultColWidth="11.421875" defaultRowHeight="12.75"/>
  <cols>
    <col min="2" max="2" width="22.7109375" style="0" customWidth="1"/>
    <col min="4" max="4" width="21.421875" style="0" customWidth="1"/>
    <col min="5" max="5" width="7.00390625" style="0" bestFit="1" customWidth="1"/>
    <col min="6" max="6" width="6.140625" style="0" bestFit="1" customWidth="1"/>
    <col min="7" max="7" width="9.00390625" style="0" bestFit="1" customWidth="1"/>
    <col min="8" max="8" width="7.00390625" style="0" bestFit="1" customWidth="1"/>
    <col min="9" max="9" width="6.140625" style="0" bestFit="1" customWidth="1"/>
    <col min="10" max="10" width="9.00390625" style="0" bestFit="1" customWidth="1"/>
    <col min="26" max="27" width="11.421875" style="1" customWidth="1"/>
  </cols>
  <sheetData>
    <row r="1" spans="1:11" ht="18">
      <c r="A1" s="22" t="s">
        <v>8</v>
      </c>
      <c r="I1" s="23"/>
      <c r="K1" s="24" t="s">
        <v>13</v>
      </c>
    </row>
    <row r="2" ht="18">
      <c r="A2" s="22"/>
    </row>
    <row r="4" spans="2:3" ht="12.75">
      <c r="B4" t="s">
        <v>3</v>
      </c>
      <c r="C4" s="25">
        <v>100</v>
      </c>
    </row>
    <row r="5" spans="2:3" ht="12.75">
      <c r="B5" t="s">
        <v>4</v>
      </c>
      <c r="C5" s="21">
        <v>300</v>
      </c>
    </row>
    <row r="6" spans="2:3" ht="12.75">
      <c r="B6" t="s">
        <v>10</v>
      </c>
      <c r="C6" s="21">
        <v>50</v>
      </c>
    </row>
    <row r="7" spans="2:5" ht="12.75">
      <c r="B7" t="s">
        <v>9</v>
      </c>
      <c r="C7" s="21">
        <f>ROUND(((C6/3.6)*$C$4*70),2)</f>
        <v>97222.22</v>
      </c>
      <c r="D7" s="26" t="s">
        <v>12</v>
      </c>
      <c r="E7" s="27">
        <v>100000</v>
      </c>
    </row>
    <row r="8" spans="21:26" ht="13.5" thickBot="1">
      <c r="U8" s="1"/>
      <c r="V8" s="1"/>
      <c r="Z8"/>
    </row>
    <row r="9" spans="2:26" ht="12.75">
      <c r="B9" s="19" t="s">
        <v>0</v>
      </c>
      <c r="C9" s="20" t="s">
        <v>1</v>
      </c>
      <c r="D9" s="38" t="s">
        <v>7</v>
      </c>
      <c r="E9" s="41" t="s">
        <v>11</v>
      </c>
      <c r="F9" s="31" t="s">
        <v>20</v>
      </c>
      <c r="G9" s="28" t="s">
        <v>21</v>
      </c>
      <c r="H9" s="41" t="s">
        <v>19</v>
      </c>
      <c r="I9" s="31" t="s">
        <v>22</v>
      </c>
      <c r="J9" s="28" t="s">
        <v>23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s="10" customFormat="1" ht="12.75">
      <c r="B10" s="11" t="s">
        <v>2</v>
      </c>
      <c r="C10" s="12">
        <v>0</v>
      </c>
      <c r="D10" s="39">
        <v>100</v>
      </c>
      <c r="E10" s="42">
        <f>$E$7*(D10/$D$10)</f>
        <v>100000</v>
      </c>
      <c r="F10" s="36">
        <v>0.5</v>
      </c>
      <c r="G10" s="32">
        <f>(D10*F10)/$F$10</f>
        <v>100</v>
      </c>
      <c r="H10" s="42">
        <f>$E$7*(G10/$D$10)</f>
        <v>100000</v>
      </c>
      <c r="I10" s="36">
        <v>0.903</v>
      </c>
      <c r="J10" s="32">
        <f>(D10*I10)/$I$10</f>
        <v>100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s="10" customFormat="1" ht="12.75">
      <c r="B11" s="11" t="s">
        <v>2</v>
      </c>
      <c r="C11" s="12">
        <v>60</v>
      </c>
      <c r="D11" s="39">
        <v>91.652</v>
      </c>
      <c r="E11" s="42">
        <f>$E$7*(D11/$D$10)</f>
        <v>91652</v>
      </c>
      <c r="F11" s="36">
        <v>0.492</v>
      </c>
      <c r="G11" s="32">
        <f>(D11*F11)/$F$10</f>
        <v>90.185568</v>
      </c>
      <c r="H11" s="42">
        <f>$E$7*(D11/$D$10)</f>
        <v>91652</v>
      </c>
      <c r="I11" s="36">
        <v>0.903</v>
      </c>
      <c r="J11" s="32">
        <f>(D11*I11)/$I$10</f>
        <v>91.652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s="10" customFormat="1" ht="12.75">
      <c r="B12" s="11" t="s">
        <v>2</v>
      </c>
      <c r="C12" s="12">
        <v>100</v>
      </c>
      <c r="D12" s="39">
        <v>74.536</v>
      </c>
      <c r="E12" s="42">
        <f>$E$7*(D12/$D$10)</f>
        <v>74536</v>
      </c>
      <c r="F12" s="36">
        <v>0.428</v>
      </c>
      <c r="G12" s="32">
        <f>(D12*F12)/$F$10</f>
        <v>63.802816</v>
      </c>
      <c r="H12" s="42">
        <f>$E$7*(D12/$D$10)</f>
        <v>74536</v>
      </c>
      <c r="I12" s="36">
        <v>0.904</v>
      </c>
      <c r="J12" s="32">
        <f>(D12*I12)/$I$10</f>
        <v>74.61854263565891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s="10" customFormat="1" ht="12.75">
      <c r="B13" s="11" t="s">
        <v>2</v>
      </c>
      <c r="C13" s="12">
        <v>120</v>
      </c>
      <c r="D13" s="39">
        <v>60</v>
      </c>
      <c r="E13" s="42">
        <f>$E$7*(D13/$D$10)</f>
        <v>60000</v>
      </c>
      <c r="F13" s="36">
        <v>0.337</v>
      </c>
      <c r="G13" s="32">
        <f>(D13*F13)/$F$10</f>
        <v>40.440000000000005</v>
      </c>
      <c r="H13" s="42">
        <f>$E$7*(D13/$D$10)</f>
        <v>60000</v>
      </c>
      <c r="I13" s="36">
        <v>0.904</v>
      </c>
      <c r="J13" s="32">
        <f>(D13*I13)/$I$10</f>
        <v>60.06644518272425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s="10" customFormat="1" ht="13.5" thickBot="1">
      <c r="B14" s="15" t="s">
        <v>2</v>
      </c>
      <c r="C14" s="14">
        <v>140</v>
      </c>
      <c r="D14" s="40">
        <v>35.901</v>
      </c>
      <c r="E14" s="43">
        <f>$E$7*(D14/$D$10)</f>
        <v>35901.00000000001</v>
      </c>
      <c r="F14" s="37">
        <v>0.167</v>
      </c>
      <c r="G14" s="33">
        <f>(D14*F14)/$F$10</f>
        <v>11.990934000000001</v>
      </c>
      <c r="H14" s="43">
        <f>$E$7*(D14/$D$10)</f>
        <v>35901.00000000001</v>
      </c>
      <c r="I14" s="37">
        <v>0.832</v>
      </c>
      <c r="J14" s="33">
        <f>(D14*I14)/$I$10</f>
        <v>33.078219269102995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5:25" ht="12.75">
      <c r="E15" s="5"/>
      <c r="N15" s="3"/>
      <c r="O15" s="3"/>
      <c r="V15" s="3"/>
      <c r="W15" s="1"/>
      <c r="X15" s="1"/>
      <c r="Y15" s="1"/>
    </row>
    <row r="16" spans="5:25" ht="12.75">
      <c r="E16" s="5"/>
      <c r="N16" s="3"/>
      <c r="O16" s="3"/>
      <c r="V16" s="3"/>
      <c r="W16" s="1"/>
      <c r="X16" s="1"/>
      <c r="Y16" s="1"/>
    </row>
    <row r="17" spans="2:22" ht="12.75">
      <c r="B17" s="17" t="s">
        <v>6</v>
      </c>
      <c r="C17" s="18" t="s">
        <v>5</v>
      </c>
      <c r="E17" s="5"/>
      <c r="N17" s="3"/>
      <c r="O17" s="3"/>
      <c r="V17" s="3"/>
    </row>
    <row r="18" spans="2:25" ht="12.75">
      <c r="B18" s="35">
        <v>0</v>
      </c>
      <c r="C18" s="34">
        <f aca="true" t="shared" si="0" ref="C18:C28">$C$4*((1-((B18:B48)/($C$5/2))^2)^(1/2))</f>
        <v>100</v>
      </c>
      <c r="D18" s="2"/>
      <c r="E18" s="5"/>
      <c r="N18" s="3"/>
      <c r="O18" s="3"/>
      <c r="V18" s="3"/>
      <c r="W18" s="1"/>
      <c r="X18" s="1"/>
      <c r="Y18" s="1"/>
    </row>
    <row r="19" spans="2:22" ht="12.75" hidden="1">
      <c r="B19" s="29">
        <v>1</v>
      </c>
      <c r="C19" s="30">
        <f t="shared" si="0"/>
        <v>99.99777775308587</v>
      </c>
      <c r="D19" s="1"/>
      <c r="N19" s="3"/>
      <c r="O19" s="3"/>
      <c r="V19" s="3"/>
    </row>
    <row r="20" spans="2:22" ht="12.75" hidden="1">
      <c r="B20" s="29">
        <v>2</v>
      </c>
      <c r="C20" s="30">
        <f t="shared" si="0"/>
        <v>99.99111071601426</v>
      </c>
      <c r="N20" s="3"/>
      <c r="O20" s="3"/>
      <c r="V20" s="3"/>
    </row>
    <row r="21" spans="2:25" ht="12.75" hidden="1">
      <c r="B21" s="29">
        <v>3</v>
      </c>
      <c r="C21" s="30">
        <f t="shared" si="0"/>
        <v>99.9799979995999</v>
      </c>
      <c r="E21" s="8"/>
      <c r="N21" s="3"/>
      <c r="O21" s="3"/>
      <c r="V21" s="3"/>
      <c r="W21" s="1"/>
      <c r="X21" s="1"/>
      <c r="Y21" s="1"/>
    </row>
    <row r="22" spans="2:3" ht="12.75" hidden="1">
      <c r="B22" s="29">
        <v>4</v>
      </c>
      <c r="C22" s="30">
        <f t="shared" si="0"/>
        <v>99.96443812120833</v>
      </c>
    </row>
    <row r="23" spans="2:8" ht="12.75" hidden="1">
      <c r="B23" s="29">
        <v>5</v>
      </c>
      <c r="C23" s="30">
        <f t="shared" si="0"/>
        <v>99.94442900376633</v>
      </c>
      <c r="F23" s="4"/>
      <c r="G23" s="4"/>
      <c r="H23" s="4"/>
    </row>
    <row r="24" spans="2:8" ht="12.75" hidden="1">
      <c r="B24" s="29">
        <v>6</v>
      </c>
      <c r="C24" s="30">
        <f t="shared" si="0"/>
        <v>99.91996797437437</v>
      </c>
      <c r="F24" s="4"/>
      <c r="G24" s="4"/>
      <c r="H24" s="4"/>
    </row>
    <row r="25" spans="2:8" ht="12.75" hidden="1">
      <c r="B25" s="29">
        <v>7</v>
      </c>
      <c r="C25" s="30">
        <f t="shared" si="0"/>
        <v>99.89105176251887</v>
      </c>
      <c r="F25" s="4"/>
      <c r="G25" s="4"/>
      <c r="H25" s="4"/>
    </row>
    <row r="26" spans="2:3" ht="12.75" hidden="1">
      <c r="B26" s="29">
        <v>8</v>
      </c>
      <c r="C26" s="30">
        <f t="shared" si="0"/>
        <v>99.8576764978815</v>
      </c>
    </row>
    <row r="27" spans="2:8" ht="12.75" hidden="1">
      <c r="B27" s="29">
        <v>9</v>
      </c>
      <c r="C27" s="30">
        <f t="shared" si="0"/>
        <v>99.81983770774224</v>
      </c>
      <c r="F27" s="6"/>
      <c r="G27" s="6"/>
      <c r="H27" s="6"/>
    </row>
    <row r="28" spans="2:3" ht="12.75" hidden="1">
      <c r="B28" s="29">
        <v>10</v>
      </c>
      <c r="C28" s="30">
        <f t="shared" si="0"/>
        <v>99.77753031397178</v>
      </c>
    </row>
    <row r="29" spans="2:8" ht="12.75" hidden="1">
      <c r="B29" s="29">
        <v>11</v>
      </c>
      <c r="C29" s="30">
        <f aca="true" t="shared" si="1" ref="C29:C38">$C$4*((1-((B29:B60)/($C$5/2))^2)^(1/2))</f>
        <v>99.73074862960883</v>
      </c>
      <c r="F29" s="7"/>
      <c r="G29" s="7"/>
      <c r="H29" s="7"/>
    </row>
    <row r="30" spans="2:3" ht="12.75" hidden="1">
      <c r="B30" s="29">
        <v>12</v>
      </c>
      <c r="C30" s="30">
        <f t="shared" si="1"/>
        <v>99.6794863550169</v>
      </c>
    </row>
    <row r="31" spans="2:8" ht="12.75" hidden="1">
      <c r="B31" s="29">
        <v>13</v>
      </c>
      <c r="C31" s="30">
        <f t="shared" si="1"/>
        <v>99.62373657361427</v>
      </c>
      <c r="F31" s="5"/>
      <c r="G31" s="5"/>
      <c r="H31" s="5"/>
    </row>
    <row r="32" spans="2:8" ht="12.75" hidden="1">
      <c r="B32" s="29">
        <v>14</v>
      </c>
      <c r="C32" s="30">
        <f t="shared" si="1"/>
        <v>99.5634917471705</v>
      </c>
      <c r="F32" s="5"/>
      <c r="G32" s="5"/>
      <c r="H32" s="5"/>
    </row>
    <row r="33" spans="2:8" ht="12.75" hidden="1">
      <c r="B33" s="29">
        <v>15</v>
      </c>
      <c r="C33" s="30">
        <f t="shared" si="1"/>
        <v>99.498743710662</v>
      </c>
      <c r="F33" s="5"/>
      <c r="G33" s="5"/>
      <c r="H33" s="5"/>
    </row>
    <row r="34" spans="2:3" ht="12.75" hidden="1">
      <c r="B34" s="29">
        <v>16</v>
      </c>
      <c r="C34" s="30">
        <f t="shared" si="1"/>
        <v>99.42948366667818</v>
      </c>
    </row>
    <row r="35" spans="2:8" ht="12.75" hidden="1">
      <c r="B35" s="29">
        <v>17</v>
      </c>
      <c r="C35" s="30">
        <f t="shared" si="1"/>
        <v>99.35570217936943</v>
      </c>
      <c r="F35" s="9"/>
      <c r="G35" s="9"/>
      <c r="H35" s="9"/>
    </row>
    <row r="36" spans="2:8" ht="12.75" hidden="1">
      <c r="B36" s="29">
        <v>18</v>
      </c>
      <c r="C36" s="30">
        <f t="shared" si="1"/>
        <v>99.27738916792686</v>
      </c>
      <c r="F36" s="8"/>
      <c r="G36" s="8"/>
      <c r="H36" s="8"/>
    </row>
    <row r="37" spans="2:3" ht="12.75" hidden="1">
      <c r="B37" s="29">
        <v>19</v>
      </c>
      <c r="C37" s="30">
        <f t="shared" si="1"/>
        <v>99.19453389958318</v>
      </c>
    </row>
    <row r="38" spans="2:3" ht="12.75">
      <c r="B38" s="29">
        <v>10</v>
      </c>
      <c r="C38" s="30">
        <f t="shared" si="1"/>
        <v>99.77753031397178</v>
      </c>
    </row>
    <row r="39" spans="2:3" ht="12.75">
      <c r="B39" s="29">
        <v>20</v>
      </c>
      <c r="C39" s="30">
        <f aca="true" t="shared" si="2" ref="C39:C49">$C$4*((1-((B39:B69)/($C$5/2))^2)^(1/2))</f>
        <v>99.10712498212337</v>
      </c>
    </row>
    <row r="40" spans="2:3" ht="12.75" hidden="1">
      <c r="B40" s="29">
        <v>21</v>
      </c>
      <c r="C40" s="30">
        <f t="shared" si="2"/>
        <v>99.01515035589252</v>
      </c>
    </row>
    <row r="41" spans="2:3" ht="12.75" hidden="1">
      <c r="B41" s="29">
        <v>22</v>
      </c>
      <c r="C41" s="30">
        <f t="shared" si="2"/>
        <v>98.9185972852875</v>
      </c>
    </row>
    <row r="42" spans="2:3" ht="12.75" hidden="1">
      <c r="B42" s="29">
        <v>23</v>
      </c>
      <c r="C42" s="30">
        <f t="shared" si="2"/>
        <v>98.81745234971852</v>
      </c>
    </row>
    <row r="43" spans="2:3" ht="12.75" hidden="1">
      <c r="B43" s="29">
        <v>24</v>
      </c>
      <c r="C43" s="30">
        <f t="shared" si="2"/>
        <v>98.71170143402453</v>
      </c>
    </row>
    <row r="44" spans="2:3" ht="12.75" hidden="1">
      <c r="B44" s="29">
        <v>25</v>
      </c>
      <c r="C44" s="30">
        <f t="shared" si="2"/>
        <v>98.60132971832694</v>
      </c>
    </row>
    <row r="45" spans="2:3" ht="12.75" hidden="1">
      <c r="B45" s="29">
        <v>26</v>
      </c>
      <c r="C45" s="30">
        <f t="shared" si="2"/>
        <v>98.4863216673034</v>
      </c>
    </row>
    <row r="46" spans="2:3" ht="12.75" hidden="1">
      <c r="B46" s="29">
        <v>27</v>
      </c>
      <c r="C46" s="30">
        <f t="shared" si="2"/>
        <v>98.3666610188635</v>
      </c>
    </row>
    <row r="47" spans="2:3" ht="12.75" hidden="1">
      <c r="B47" s="29">
        <v>28</v>
      </c>
      <c r="C47" s="30">
        <f t="shared" si="2"/>
        <v>98.24233077220612</v>
      </c>
    </row>
    <row r="48" spans="2:3" ht="12.75" hidden="1">
      <c r="B48" s="29">
        <v>29</v>
      </c>
      <c r="C48" s="30">
        <f t="shared" si="2"/>
        <v>98.11331317523745</v>
      </c>
    </row>
    <row r="49" spans="2:3" ht="12.75" hidden="1">
      <c r="B49" s="29">
        <v>30</v>
      </c>
      <c r="C49" s="30">
        <f t="shared" si="2"/>
        <v>97.97958971132712</v>
      </c>
    </row>
    <row r="50" spans="2:3" ht="12.75" hidden="1">
      <c r="B50" s="29">
        <v>31</v>
      </c>
      <c r="C50" s="30">
        <f aca="true" t="shared" si="3" ref="C50:C59">$C$4*((1-((B50:B81)/($C$5/2))^2)^(1/2))</f>
        <v>97.84114108537824</v>
      </c>
    </row>
    <row r="51" spans="2:3" ht="12.75" hidden="1">
      <c r="B51" s="29">
        <v>32</v>
      </c>
      <c r="C51" s="30">
        <f t="shared" si="3"/>
        <v>97.69794720918597</v>
      </c>
    </row>
    <row r="52" spans="2:3" ht="12.75" hidden="1">
      <c r="B52" s="29">
        <v>33</v>
      </c>
      <c r="C52" s="30">
        <f t="shared" si="3"/>
        <v>97.54998718605759</v>
      </c>
    </row>
    <row r="53" spans="2:3" ht="12.75" hidden="1">
      <c r="B53" s="29">
        <v>34</v>
      </c>
      <c r="C53" s="30">
        <f t="shared" si="3"/>
        <v>97.39723929466493</v>
      </c>
    </row>
    <row r="54" spans="2:3" ht="12.75" hidden="1">
      <c r="B54" s="29">
        <v>35</v>
      </c>
      <c r="C54" s="30">
        <f t="shared" si="3"/>
        <v>97.23968097209881</v>
      </c>
    </row>
    <row r="55" spans="2:3" ht="12.75" hidden="1">
      <c r="B55" s="29">
        <v>36</v>
      </c>
      <c r="C55" s="30">
        <f t="shared" si="3"/>
        <v>97.07728879609277</v>
      </c>
    </row>
    <row r="56" spans="2:3" ht="12.75" hidden="1">
      <c r="B56" s="29">
        <v>37</v>
      </c>
      <c r="C56" s="30">
        <f t="shared" si="3"/>
        <v>96.91003846638156</v>
      </c>
    </row>
    <row r="57" spans="2:3" ht="12.75" hidden="1">
      <c r="B57" s="29">
        <v>38</v>
      </c>
      <c r="C57" s="30">
        <f t="shared" si="3"/>
        <v>96.73790478515762</v>
      </c>
    </row>
    <row r="58" spans="2:3" ht="12.75" hidden="1">
      <c r="B58" s="29">
        <v>39</v>
      </c>
      <c r="C58" s="30">
        <f t="shared" si="3"/>
        <v>96.5608616365865</v>
      </c>
    </row>
    <row r="59" spans="2:3" ht="12.75">
      <c r="B59" s="29">
        <v>30</v>
      </c>
      <c r="C59" s="30">
        <f t="shared" si="3"/>
        <v>97.97958971132712</v>
      </c>
    </row>
    <row r="60" spans="2:3" ht="12.75">
      <c r="B60" s="29">
        <v>40</v>
      </c>
      <c r="C60" s="30">
        <f aca="true" t="shared" si="4" ref="C60:C70">$C$4*((1-((B60:B90)/($C$5/2))^2)^(1/2))</f>
        <v>96.37888196533973</v>
      </c>
    </row>
    <row r="61" spans="2:3" ht="12.75" hidden="1">
      <c r="B61" s="29">
        <v>41</v>
      </c>
      <c r="C61" s="30">
        <f t="shared" si="4"/>
        <v>96.19193775410125</v>
      </c>
    </row>
    <row r="62" spans="2:3" ht="12.75" hidden="1">
      <c r="B62" s="29">
        <v>42</v>
      </c>
      <c r="C62" s="30">
        <f t="shared" si="4"/>
        <v>96</v>
      </c>
    </row>
    <row r="63" spans="2:3" ht="12.75" hidden="1">
      <c r="B63" s="29">
        <v>43</v>
      </c>
      <c r="C63" s="30">
        <f t="shared" si="4"/>
        <v>95.80303868991955</v>
      </c>
    </row>
    <row r="64" spans="2:3" ht="12.75" hidden="1">
      <c r="B64" s="29">
        <v>44</v>
      </c>
      <c r="C64" s="30">
        <f t="shared" si="4"/>
        <v>95.6010227746312</v>
      </c>
    </row>
    <row r="65" spans="2:3" ht="12.75" hidden="1">
      <c r="B65" s="29">
        <v>45</v>
      </c>
      <c r="C65" s="30">
        <f t="shared" si="4"/>
        <v>95.39392014169457</v>
      </c>
    </row>
    <row r="66" spans="2:3" ht="12.75" hidden="1">
      <c r="B66" s="29">
        <v>46</v>
      </c>
      <c r="C66" s="30">
        <f t="shared" si="4"/>
        <v>95.18169758706532</v>
      </c>
    </row>
    <row r="67" spans="2:3" ht="12.75" hidden="1">
      <c r="B67" s="29">
        <v>47</v>
      </c>
      <c r="C67" s="30">
        <f t="shared" si="4"/>
        <v>94.96432078534664</v>
      </c>
    </row>
    <row r="68" spans="2:3" ht="12.75" hidden="1">
      <c r="B68" s="29">
        <v>48</v>
      </c>
      <c r="C68" s="30">
        <f t="shared" si="4"/>
        <v>94.74175425861608</v>
      </c>
    </row>
    <row r="69" spans="2:3" ht="12.75" hidden="1">
      <c r="B69" s="29">
        <v>49</v>
      </c>
      <c r="C69" s="30">
        <f t="shared" si="4"/>
        <v>94.5139613437554</v>
      </c>
    </row>
    <row r="70" spans="2:3" ht="12.75" hidden="1">
      <c r="B70" s="29">
        <v>50</v>
      </c>
      <c r="C70" s="30">
        <f t="shared" si="4"/>
        <v>94.28090415820634</v>
      </c>
    </row>
    <row r="71" spans="2:3" ht="12.75" hidden="1">
      <c r="B71" s="29">
        <v>51</v>
      </c>
      <c r="C71" s="30">
        <f aca="true" t="shared" si="5" ref="C71:C80">$C$4*((1-((B71:B102)/($C$5/2))^2)^(1/2))</f>
        <v>94.04254356406997</v>
      </c>
    </row>
    <row r="72" spans="2:3" ht="12.75" hidden="1">
      <c r="B72" s="29">
        <v>52</v>
      </c>
      <c r="C72" s="30">
        <f t="shared" si="5"/>
        <v>93.79883913046164</v>
      </c>
    </row>
    <row r="73" spans="2:3" ht="12.75" hidden="1">
      <c r="B73" s="29">
        <v>53</v>
      </c>
      <c r="C73" s="30">
        <f t="shared" si="5"/>
        <v>93.5497490940278</v>
      </c>
    </row>
    <row r="74" spans="2:3" ht="12.75" hidden="1">
      <c r="B74" s="29">
        <v>54</v>
      </c>
      <c r="C74" s="30">
        <f t="shared" si="5"/>
        <v>93.29523031752481</v>
      </c>
    </row>
    <row r="75" spans="2:3" ht="12.75" hidden="1">
      <c r="B75" s="29">
        <v>55</v>
      </c>
      <c r="C75" s="30">
        <f t="shared" si="5"/>
        <v>93.03523824635242</v>
      </c>
    </row>
    <row r="76" spans="2:3" ht="12.75" hidden="1">
      <c r="B76" s="29">
        <v>56</v>
      </c>
      <c r="C76" s="30">
        <f t="shared" si="5"/>
        <v>92.76972686292777</v>
      </c>
    </row>
    <row r="77" spans="2:3" ht="12.75" hidden="1">
      <c r="B77" s="29">
        <v>57</v>
      </c>
      <c r="C77" s="30">
        <f t="shared" si="5"/>
        <v>92.49864863877742</v>
      </c>
    </row>
    <row r="78" spans="2:3" ht="12.75" hidden="1">
      <c r="B78" s="29">
        <v>58</v>
      </c>
      <c r="C78" s="30">
        <f t="shared" si="5"/>
        <v>92.22195448421644</v>
      </c>
    </row>
    <row r="79" spans="2:3" ht="12.75" hidden="1">
      <c r="B79" s="29">
        <v>59</v>
      </c>
      <c r="C79" s="30">
        <f t="shared" si="5"/>
        <v>91.93959369547426</v>
      </c>
    </row>
    <row r="80" spans="2:3" ht="12.75">
      <c r="B80" s="29">
        <v>50</v>
      </c>
      <c r="C80" s="30">
        <f t="shared" si="5"/>
        <v>94.28090415820634</v>
      </c>
    </row>
    <row r="81" spans="2:3" ht="12.75">
      <c r="B81" s="35">
        <v>60</v>
      </c>
      <c r="C81" s="34">
        <f aca="true" t="shared" si="6" ref="C81:C91">$C$4*((1-((B81:B111)/($C$5/2))^2)^(1/2))</f>
        <v>91.6515138991168</v>
      </c>
    </row>
    <row r="82" spans="2:3" ht="12.75" hidden="1">
      <c r="B82" s="29">
        <v>61</v>
      </c>
      <c r="C82" s="30">
        <f t="shared" si="6"/>
        <v>91.35766099360372</v>
      </c>
    </row>
    <row r="83" spans="2:3" ht="12.75" hidden="1">
      <c r="B83" s="29">
        <v>62</v>
      </c>
      <c r="C83" s="30">
        <f t="shared" si="6"/>
        <v>91.05797908780731</v>
      </c>
    </row>
    <row r="84" spans="2:3" ht="12.75" hidden="1">
      <c r="B84" s="29">
        <v>63</v>
      </c>
      <c r="C84" s="30">
        <f t="shared" si="6"/>
        <v>90.75241043630741</v>
      </c>
    </row>
    <row r="85" spans="2:3" ht="12.75" hidden="1">
      <c r="B85" s="29">
        <v>64</v>
      </c>
      <c r="C85" s="30">
        <f t="shared" si="6"/>
        <v>90.44089537126197</v>
      </c>
    </row>
    <row r="86" spans="2:3" ht="12.75" hidden="1">
      <c r="B86" s="29">
        <v>65</v>
      </c>
      <c r="C86" s="30">
        <f t="shared" si="6"/>
        <v>90.1233722306385</v>
      </c>
    </row>
    <row r="87" spans="2:3" ht="12.75" hidden="1">
      <c r="B87" s="29">
        <v>66</v>
      </c>
      <c r="C87" s="30">
        <f t="shared" si="6"/>
        <v>89.7997772825746</v>
      </c>
    </row>
    <row r="88" spans="2:3" ht="12.75" hidden="1">
      <c r="B88" s="29">
        <v>67</v>
      </c>
      <c r="C88" s="30">
        <f t="shared" si="6"/>
        <v>89.47004464561806</v>
      </c>
    </row>
    <row r="89" spans="2:3" ht="12.75" hidden="1">
      <c r="B89" s="29">
        <v>68</v>
      </c>
      <c r="C89" s="30">
        <f t="shared" si="6"/>
        <v>89.13410620457744</v>
      </c>
    </row>
    <row r="90" spans="2:3" ht="12.75" hidden="1">
      <c r="B90" s="29">
        <v>69</v>
      </c>
      <c r="C90" s="30">
        <f t="shared" si="6"/>
        <v>88.79189152169246</v>
      </c>
    </row>
    <row r="91" spans="2:3" ht="12.75" hidden="1">
      <c r="B91" s="29">
        <v>70</v>
      </c>
      <c r="C91" s="30">
        <f t="shared" si="6"/>
        <v>88.44332774281067</v>
      </c>
    </row>
    <row r="92" spans="2:3" ht="12.75" hidden="1">
      <c r="B92" s="29">
        <v>71</v>
      </c>
      <c r="C92" s="30">
        <f aca="true" t="shared" si="7" ref="C92:C101">$C$4*((1-((B92:B123)/($C$5/2))^2)^(1/2))</f>
        <v>88.08833949823072</v>
      </c>
    </row>
    <row r="93" spans="2:3" ht="12.75" hidden="1">
      <c r="B93" s="29">
        <v>72</v>
      </c>
      <c r="C93" s="30">
        <f t="shared" si="7"/>
        <v>87.72684879784524</v>
      </c>
    </row>
    <row r="94" spans="2:3" ht="12.75" hidden="1">
      <c r="B94" s="29">
        <v>73</v>
      </c>
      <c r="C94" s="30">
        <f t="shared" si="7"/>
        <v>87.35877492018507</v>
      </c>
    </row>
    <row r="95" spans="2:3" ht="12.75" hidden="1">
      <c r="B95" s="29">
        <v>74</v>
      </c>
      <c r="C95" s="30">
        <f t="shared" si="7"/>
        <v>86.9840342949338</v>
      </c>
    </row>
    <row r="96" spans="2:3" ht="12.75" hidden="1">
      <c r="B96" s="29">
        <v>75</v>
      </c>
      <c r="C96" s="30">
        <f t="shared" si="7"/>
        <v>86.60254037844386</v>
      </c>
    </row>
    <row r="97" spans="2:3" ht="12.75" hidden="1">
      <c r="B97" s="29">
        <v>76</v>
      </c>
      <c r="C97" s="30">
        <f t="shared" si="7"/>
        <v>86.21420352174512</v>
      </c>
    </row>
    <row r="98" spans="2:3" ht="12.75" hidden="1">
      <c r="B98" s="29">
        <v>77</v>
      </c>
      <c r="C98" s="30">
        <f t="shared" si="7"/>
        <v>85.81893083049269</v>
      </c>
    </row>
    <row r="99" spans="2:3" ht="12.75" hidden="1">
      <c r="B99" s="29">
        <v>78</v>
      </c>
      <c r="C99" s="30">
        <f t="shared" si="7"/>
        <v>85.41662601625049</v>
      </c>
    </row>
    <row r="100" spans="2:3" ht="12.75" hidden="1">
      <c r="B100" s="29">
        <v>79</v>
      </c>
      <c r="C100" s="30">
        <f t="shared" si="7"/>
        <v>85.00718923845338</v>
      </c>
    </row>
    <row r="101" spans="2:3" ht="12.75">
      <c r="B101" s="29">
        <v>70</v>
      </c>
      <c r="C101" s="30">
        <f t="shared" si="7"/>
        <v>88.44332774281067</v>
      </c>
    </row>
    <row r="102" spans="2:3" ht="12.75">
      <c r="B102" s="29">
        <v>80</v>
      </c>
      <c r="C102" s="30">
        <f aca="true" t="shared" si="8" ref="C102:C112">$C$4*((1-((B102:B132)/($C$5/2))^2)^(1/2))</f>
        <v>84.59051693633013</v>
      </c>
    </row>
    <row r="103" spans="2:3" ht="12.75" hidden="1">
      <c r="B103" s="29">
        <v>81</v>
      </c>
      <c r="C103" s="30">
        <f t="shared" si="8"/>
        <v>84.16650165000324</v>
      </c>
    </row>
    <row r="104" spans="2:3" ht="12.75" hidden="1">
      <c r="B104" s="29">
        <v>82</v>
      </c>
      <c r="C104" s="30">
        <f t="shared" si="8"/>
        <v>83.7350318299071</v>
      </c>
    </row>
    <row r="105" spans="2:3" ht="12.75" hidden="1">
      <c r="B105" s="29">
        <v>83</v>
      </c>
      <c r="C105" s="30">
        <f t="shared" si="8"/>
        <v>83.29599163358476</v>
      </c>
    </row>
    <row r="106" spans="2:3" ht="12.75" hidden="1">
      <c r="B106" s="29">
        <v>84</v>
      </c>
      <c r="C106" s="30">
        <f t="shared" si="8"/>
        <v>82.8492607088319</v>
      </c>
    </row>
    <row r="107" spans="2:3" ht="12.75" hidden="1">
      <c r="B107" s="29">
        <v>85</v>
      </c>
      <c r="C107" s="30">
        <f t="shared" si="8"/>
        <v>82.39471396205516</v>
      </c>
    </row>
    <row r="108" spans="2:3" ht="12.75" hidden="1">
      <c r="B108" s="29">
        <v>86</v>
      </c>
      <c r="C108" s="30">
        <f t="shared" si="8"/>
        <v>81.93222131059848</v>
      </c>
    </row>
    <row r="109" spans="2:3" ht="12.75" hidden="1">
      <c r="B109" s="29">
        <v>87</v>
      </c>
      <c r="C109" s="30">
        <f t="shared" si="8"/>
        <v>81.4616474176652</v>
      </c>
    </row>
    <row r="110" spans="2:3" ht="12.75" hidden="1">
      <c r="B110" s="29">
        <v>88</v>
      </c>
      <c r="C110" s="30">
        <f t="shared" si="8"/>
        <v>80.98285140832114</v>
      </c>
    </row>
    <row r="111" spans="2:3" ht="12.75" hidden="1">
      <c r="B111" s="29">
        <v>89</v>
      </c>
      <c r="C111" s="30">
        <f t="shared" si="8"/>
        <v>80.49568656490578</v>
      </c>
    </row>
    <row r="112" spans="2:3" ht="12.75" hidden="1">
      <c r="B112" s="29">
        <v>90</v>
      </c>
      <c r="C112" s="30">
        <f t="shared" si="8"/>
        <v>80</v>
      </c>
    </row>
    <row r="113" spans="2:3" ht="12.75" hidden="1">
      <c r="B113" s="29">
        <v>91</v>
      </c>
      <c r="C113" s="30">
        <f aca="true" t="shared" si="9" ref="C113:C122">$C$4*((1-((B113:B144)/($C$5/2))^2)^(1/2))</f>
        <v>79.4956323048981</v>
      </c>
    </row>
    <row r="114" spans="2:3" ht="12.75" hidden="1">
      <c r="B114" s="29">
        <v>92</v>
      </c>
      <c r="C114" s="30">
        <f t="shared" si="9"/>
        <v>78.98241717130607</v>
      </c>
    </row>
    <row r="115" spans="2:3" ht="12.75" hidden="1">
      <c r="B115" s="29">
        <v>93</v>
      </c>
      <c r="C115" s="30">
        <f t="shared" si="9"/>
        <v>78.46018098373212</v>
      </c>
    </row>
    <row r="116" spans="2:3" ht="12.75" hidden="1">
      <c r="B116" s="29">
        <v>94</v>
      </c>
      <c r="C116" s="30">
        <f t="shared" si="9"/>
        <v>77.92874237974642</v>
      </c>
    </row>
    <row r="117" spans="2:3" ht="12.75" hidden="1">
      <c r="B117" s="29">
        <v>95</v>
      </c>
      <c r="C117" s="30">
        <f t="shared" si="9"/>
        <v>77.38791177495933</v>
      </c>
    </row>
    <row r="118" spans="2:3" ht="12.75" hidden="1">
      <c r="B118" s="29">
        <v>96</v>
      </c>
      <c r="C118" s="30">
        <f t="shared" si="9"/>
        <v>76.8374908491942</v>
      </c>
    </row>
    <row r="119" spans="2:3" ht="12.75" hidden="1">
      <c r="B119" s="29">
        <v>97</v>
      </c>
      <c r="C119" s="30">
        <f t="shared" si="9"/>
        <v>76.27727198990681</v>
      </c>
    </row>
    <row r="120" spans="2:3" ht="12.75" hidden="1">
      <c r="B120" s="29">
        <v>98</v>
      </c>
      <c r="C120" s="30">
        <f t="shared" si="9"/>
        <v>75.70703768841808</v>
      </c>
    </row>
    <row r="121" spans="2:3" ht="12.75" hidden="1">
      <c r="B121" s="29">
        <v>99</v>
      </c>
      <c r="C121" s="30">
        <f t="shared" si="9"/>
        <v>75.1265598839718</v>
      </c>
    </row>
    <row r="122" spans="2:3" ht="12.75">
      <c r="B122" s="29">
        <v>90</v>
      </c>
      <c r="C122" s="30">
        <f t="shared" si="9"/>
        <v>80</v>
      </c>
    </row>
    <row r="123" spans="2:3" ht="12.75">
      <c r="B123" s="35">
        <v>100</v>
      </c>
      <c r="C123" s="34">
        <f aca="true" t="shared" si="10" ref="C123:C133">$C$4*((1-((B123:B153)/($C$5/2))^2)^(1/2))</f>
        <v>74.53559924999298</v>
      </c>
    </row>
    <row r="124" spans="2:3" ht="12.75" hidden="1">
      <c r="B124" s="29">
        <v>101</v>
      </c>
      <c r="C124" s="30">
        <f t="shared" si="10"/>
        <v>73.93390441618935</v>
      </c>
    </row>
    <row r="125" spans="2:3" ht="12.75" hidden="1">
      <c r="B125" s="29">
        <v>102</v>
      </c>
      <c r="C125" s="30">
        <f t="shared" si="10"/>
        <v>73.32121111929342</v>
      </c>
    </row>
    <row r="126" spans="2:3" ht="12.75" hidden="1">
      <c r="B126" s="29">
        <v>103</v>
      </c>
      <c r="C126" s="30">
        <f t="shared" si="10"/>
        <v>72.6972412742663</v>
      </c>
    </row>
    <row r="127" spans="2:3" ht="12.75" hidden="1">
      <c r="B127" s="29">
        <v>104</v>
      </c>
      <c r="C127" s="30">
        <f t="shared" si="10"/>
        <v>72.06170195664885</v>
      </c>
    </row>
    <row r="128" spans="2:3" ht="12.75" hidden="1">
      <c r="B128" s="29">
        <v>105</v>
      </c>
      <c r="C128" s="30">
        <f t="shared" si="10"/>
        <v>71.4142842854285</v>
      </c>
    </row>
    <row r="129" spans="2:3" ht="12.75" hidden="1">
      <c r="B129" s="29">
        <v>106</v>
      </c>
      <c r="C129" s="30">
        <f t="shared" si="10"/>
        <v>70.75466219424854</v>
      </c>
    </row>
    <row r="130" spans="2:3" ht="12.75" hidden="1">
      <c r="B130" s="29">
        <v>107</v>
      </c>
      <c r="C130" s="30">
        <f t="shared" si="10"/>
        <v>70.08249107698408</v>
      </c>
    </row>
    <row r="131" spans="2:3" ht="12.75" hidden="1">
      <c r="B131" s="29">
        <v>108</v>
      </c>
      <c r="C131" s="30">
        <f t="shared" si="10"/>
        <v>69.39740629158989</v>
      </c>
    </row>
    <row r="132" spans="2:3" ht="12.75" hidden="1">
      <c r="B132" s="29">
        <v>109</v>
      </c>
      <c r="C132" s="30">
        <f t="shared" si="10"/>
        <v>68.69902150362519</v>
      </c>
    </row>
    <row r="133" spans="2:3" ht="12.75" hidden="1">
      <c r="B133" s="29">
        <v>110</v>
      </c>
      <c r="C133" s="30">
        <f t="shared" si="10"/>
        <v>67.9869268479038</v>
      </c>
    </row>
    <row r="134" spans="2:3" ht="12.75" hidden="1">
      <c r="B134" s="29">
        <v>111</v>
      </c>
      <c r="C134" s="30">
        <f aca="true" t="shared" si="11" ref="C134:C143">$C$4*((1-((B134:B166)/($C$5/2))^2)^(1/2))</f>
        <v>67.26068688320095</v>
      </c>
    </row>
    <row r="135" spans="2:3" ht="12.75" hidden="1">
      <c r="B135" s="29">
        <v>112</v>
      </c>
      <c r="C135" s="30">
        <f t="shared" si="11"/>
        <v>66.51983831075424</v>
      </c>
    </row>
    <row r="136" spans="2:3" ht="12.75" hidden="1">
      <c r="B136" s="29">
        <v>113</v>
      </c>
      <c r="C136" s="30">
        <f t="shared" si="11"/>
        <v>65.76388742226914</v>
      </c>
    </row>
    <row r="137" spans="2:3" ht="12.75" hidden="1">
      <c r="B137" s="29">
        <v>114</v>
      </c>
      <c r="C137" s="30">
        <f t="shared" si="11"/>
        <v>64.99230723708769</v>
      </c>
    </row>
    <row r="138" spans="2:3" ht="12.75" hidden="1">
      <c r="B138" s="29">
        <v>115</v>
      </c>
      <c r="C138" s="30">
        <f t="shared" si="11"/>
        <v>64.20453428086074</v>
      </c>
    </row>
    <row r="139" spans="2:3" ht="12.75" hidden="1">
      <c r="B139" s="29">
        <v>116</v>
      </c>
      <c r="C139" s="30">
        <f t="shared" si="11"/>
        <v>63.39996494916662</v>
      </c>
    </row>
    <row r="140" spans="2:3" ht="12.75" hidden="1">
      <c r="B140" s="29">
        <v>117</v>
      </c>
      <c r="C140" s="30">
        <f t="shared" si="11"/>
        <v>62.57795138864806</v>
      </c>
    </row>
    <row r="141" spans="2:3" ht="12.75" hidden="1">
      <c r="B141" s="29">
        <v>118</v>
      </c>
      <c r="C141" s="30">
        <f t="shared" si="11"/>
        <v>61.73779681488121</v>
      </c>
    </row>
    <row r="142" spans="2:3" ht="12.75" hidden="1">
      <c r="B142" s="29">
        <v>119</v>
      </c>
      <c r="C142" s="30">
        <f t="shared" si="11"/>
        <v>60.87875016967925</v>
      </c>
    </row>
    <row r="143" spans="2:3" ht="12.75">
      <c r="B143" s="29">
        <v>110</v>
      </c>
      <c r="C143" s="30">
        <f t="shared" si="11"/>
        <v>67.9869268479038</v>
      </c>
    </row>
    <row r="144" spans="2:3" ht="12.75">
      <c r="B144" s="35">
        <v>120</v>
      </c>
      <c r="C144" s="34">
        <f>$C$4*((1-((B144:B175)/($C$5/2))^2)^(1/2))</f>
        <v>59.999999999999986</v>
      </c>
    </row>
    <row r="145" spans="2:3" ht="12.75" hidden="1">
      <c r="B145" s="29">
        <v>121</v>
      </c>
      <c r="C145" s="30">
        <f aca="true" t="shared" si="12" ref="C145:C164">$C$4*((1-((B145:B181)/($C$5/2))^2)^(1/2))</f>
        <v>59.10066741491919</v>
      </c>
    </row>
    <row r="146" spans="2:3" ht="12.75" hidden="1">
      <c r="B146" s="29">
        <v>122</v>
      </c>
      <c r="C146" s="30">
        <f t="shared" si="12"/>
        <v>58.17979794472381</v>
      </c>
    </row>
    <row r="147" spans="2:3" ht="12.75" hidden="1">
      <c r="B147" s="29">
        <v>123</v>
      </c>
      <c r="C147" s="30">
        <f t="shared" si="12"/>
        <v>57.23635208501675</v>
      </c>
    </row>
    <row r="148" spans="2:3" ht="12.75" hidden="1">
      <c r="B148" s="29">
        <v>124</v>
      </c>
      <c r="C148" s="30">
        <f t="shared" si="12"/>
        <v>56.26919425602451</v>
      </c>
    </row>
    <row r="149" spans="2:3" ht="12.75" hidden="1">
      <c r="B149" s="29">
        <v>125</v>
      </c>
      <c r="C149" s="30">
        <f t="shared" si="12"/>
        <v>55.27707983925666</v>
      </c>
    </row>
    <row r="150" spans="2:3" ht="12.75" hidden="1">
      <c r="B150" s="29">
        <v>126</v>
      </c>
      <c r="C150" s="30">
        <f t="shared" si="12"/>
        <v>54.25863986500216</v>
      </c>
    </row>
    <row r="151" spans="2:3" ht="12.75" hidden="1">
      <c r="B151" s="29">
        <v>127</v>
      </c>
      <c r="C151" s="30">
        <f t="shared" si="12"/>
        <v>53.212362807486336</v>
      </c>
    </row>
    <row r="152" spans="2:3" ht="12.75" hidden="1">
      <c r="B152" s="29">
        <v>128</v>
      </c>
      <c r="C152" s="30">
        <f t="shared" si="12"/>
        <v>52.13657278937905</v>
      </c>
    </row>
    <row r="153" spans="2:3" ht="12.75" hidden="1">
      <c r="B153" s="29">
        <v>129</v>
      </c>
      <c r="C153" s="30">
        <f t="shared" si="12"/>
        <v>51.0294032886923</v>
      </c>
    </row>
    <row r="154" spans="2:3" ht="12.75" hidden="1">
      <c r="B154" s="29">
        <v>130</v>
      </c>
      <c r="C154" s="30">
        <f t="shared" si="12"/>
        <v>49.88876515698588</v>
      </c>
    </row>
    <row r="155" spans="2:3" ht="12.75" hidden="1">
      <c r="B155" s="29">
        <v>131</v>
      </c>
      <c r="C155" s="30">
        <f t="shared" si="12"/>
        <v>48.71230736568419</v>
      </c>
    </row>
    <row r="156" spans="2:3" ht="12.75" hidden="1">
      <c r="B156" s="29">
        <v>132</v>
      </c>
      <c r="C156" s="30">
        <f t="shared" si="12"/>
        <v>47.49736834815167</v>
      </c>
    </row>
    <row r="157" spans="2:3" ht="12.75" hidden="1">
      <c r="B157" s="29">
        <v>133</v>
      </c>
      <c r="C157" s="30">
        <f t="shared" si="12"/>
        <v>46.24091502362622</v>
      </c>
    </row>
    <row r="158" spans="2:3" ht="12.75" hidden="1">
      <c r="B158" s="29">
        <v>134</v>
      </c>
      <c r="C158" s="30">
        <f t="shared" si="12"/>
        <v>44.93946545694058</v>
      </c>
    </row>
    <row r="159" spans="2:3" ht="12.75" hidden="1">
      <c r="B159" s="29">
        <v>135</v>
      </c>
      <c r="C159" s="30">
        <f t="shared" si="12"/>
        <v>43.58898943540673</v>
      </c>
    </row>
    <row r="160" spans="2:3" ht="12.75" hidden="1">
      <c r="B160" s="29">
        <v>136</v>
      </c>
      <c r="C160" s="30">
        <f t="shared" si="12"/>
        <v>42.184778718817014</v>
      </c>
    </row>
    <row r="161" spans="2:3" ht="12.75" hidden="1">
      <c r="B161" s="29">
        <v>137</v>
      </c>
      <c r="C161" s="30">
        <f t="shared" si="12"/>
        <v>40.72127481086787</v>
      </c>
    </row>
    <row r="162" spans="2:3" ht="12.75" hidden="1">
      <c r="B162" s="29">
        <v>138</v>
      </c>
      <c r="C162" s="30">
        <f t="shared" si="12"/>
        <v>39.191835884530846</v>
      </c>
    </row>
    <row r="163" spans="2:3" ht="12.75" hidden="1">
      <c r="B163" s="29">
        <v>139</v>
      </c>
      <c r="C163" s="30">
        <f t="shared" si="12"/>
        <v>37.58841429069453</v>
      </c>
    </row>
    <row r="164" spans="2:3" ht="12.75">
      <c r="B164" s="29">
        <v>130</v>
      </c>
      <c r="C164" s="30">
        <f t="shared" si="12"/>
        <v>49.88876515698588</v>
      </c>
    </row>
    <row r="165" spans="2:3" ht="12.75">
      <c r="B165" s="29">
        <v>135</v>
      </c>
      <c r="C165" s="30">
        <f>$C$4*((1-((B165:B200)/($C$5/2))^2)^(1/2))</f>
        <v>43.58898943540673</v>
      </c>
    </row>
    <row r="166" spans="2:3" ht="12.75">
      <c r="B166" s="35">
        <v>140</v>
      </c>
      <c r="C166" s="34">
        <f aca="true" t="shared" si="13" ref="C166:C177">$C$4*((1-((B166:B200)/($C$5/2))^2)^(1/2))</f>
        <v>35.90109871423002</v>
      </c>
    </row>
    <row r="167" spans="2:3" ht="12.75" hidden="1">
      <c r="B167" s="29">
        <v>141</v>
      </c>
      <c r="C167" s="30">
        <f t="shared" si="13"/>
        <v>34.11744421846397</v>
      </c>
    </row>
    <row r="168" spans="2:3" ht="12.75" hidden="1">
      <c r="B168" s="29">
        <v>142</v>
      </c>
      <c r="C168" s="30">
        <f t="shared" si="13"/>
        <v>32.22145592958553</v>
      </c>
    </row>
    <row r="169" spans="2:3" ht="12.75" hidden="1">
      <c r="B169" s="29">
        <v>143</v>
      </c>
      <c r="C169" s="30">
        <f t="shared" si="13"/>
        <v>30.191978331264675</v>
      </c>
    </row>
    <row r="170" spans="2:3" ht="12.75" hidden="1">
      <c r="B170" s="29">
        <v>144</v>
      </c>
      <c r="C170" s="30">
        <f t="shared" si="13"/>
        <v>28.000000000000004</v>
      </c>
    </row>
    <row r="171" spans="2:3" ht="12.75" hidden="1">
      <c r="B171" s="29">
        <v>145</v>
      </c>
      <c r="C171" s="30">
        <f t="shared" si="13"/>
        <v>25.603819159562036</v>
      </c>
    </row>
    <row r="172" spans="2:3" ht="12.75" hidden="1">
      <c r="B172" s="29">
        <v>146</v>
      </c>
      <c r="C172" s="30">
        <f t="shared" si="13"/>
        <v>22.939534045446983</v>
      </c>
    </row>
    <row r="173" spans="2:3" ht="12.75" hidden="1">
      <c r="B173" s="29">
        <v>147</v>
      </c>
      <c r="C173" s="30">
        <f t="shared" si="13"/>
        <v>19.89974874213242</v>
      </c>
    </row>
    <row r="174" spans="2:3" ht="12.75" hidden="1">
      <c r="B174" s="29">
        <v>148</v>
      </c>
      <c r="C174" s="30">
        <f t="shared" si="13"/>
        <v>16.275407487644905</v>
      </c>
    </row>
    <row r="175" spans="2:3" ht="12.75" hidden="1">
      <c r="B175" s="29">
        <v>149</v>
      </c>
      <c r="C175" s="30">
        <f t="shared" si="13"/>
        <v>11.52774431052711</v>
      </c>
    </row>
    <row r="176" spans="2:3" ht="12.75">
      <c r="B176" s="29">
        <v>145</v>
      </c>
      <c r="C176" s="30">
        <f t="shared" si="13"/>
        <v>25.603819159562036</v>
      </c>
    </row>
    <row r="177" spans="2:3" ht="12.75">
      <c r="B177" s="29">
        <v>146</v>
      </c>
      <c r="C177" s="30">
        <f t="shared" si="13"/>
        <v>22.939534045446983</v>
      </c>
    </row>
    <row r="178" spans="2:3" ht="12.75">
      <c r="B178" s="29">
        <v>147</v>
      </c>
      <c r="C178" s="30">
        <f>$C$4*((1-((B178:B211)/($C$5/2))^2)^(1/2))</f>
        <v>19.89974874213242</v>
      </c>
    </row>
    <row r="179" spans="2:3" ht="12.75">
      <c r="B179" s="29">
        <v>148</v>
      </c>
      <c r="C179" s="30">
        <f>$C$4*((1-((B179:B212)/($C$5/2))^2)^(1/2))</f>
        <v>16.275407487644905</v>
      </c>
    </row>
    <row r="180" spans="2:3" ht="12.75">
      <c r="B180" s="29">
        <v>149</v>
      </c>
      <c r="C180" s="30">
        <f>$C$4*((1-((B180:B211)/($C$5/2))^2)^(1/2))</f>
        <v>11.52774431052711</v>
      </c>
    </row>
    <row r="181" spans="2:3" ht="12.75">
      <c r="B181" s="29">
        <v>150</v>
      </c>
      <c r="C181" s="30">
        <f>$C$4*((1-((B181:B210)/($C$5/2))^2)^(1/2))</f>
        <v>0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Flo</cp:lastModifiedBy>
  <dcterms:created xsi:type="dcterms:W3CDTF">2006-05-21T09:58:48Z</dcterms:created>
  <dcterms:modified xsi:type="dcterms:W3CDTF">2009-07-17T10:26:23Z</dcterms:modified>
  <cp:category/>
  <cp:version/>
  <cp:contentType/>
  <cp:contentStatus/>
</cp:coreProperties>
</file>